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204"/>
  </bookViews>
  <sheets>
    <sheet name="Sheet1" sheetId="1" r:id="rId1"/>
    <sheet name="Sheet3" sheetId="3" r:id="rId2"/>
  </sheets>
  <definedNames>
    <definedName name="_xlnm.Print_Area" localSheetId="0">Sheet1!$A$1:$L$24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<sst xmlns="http://schemas.openxmlformats.org/spreadsheetml/2006/main" count="32" uniqueCount="32">
  <si>
    <t>2024年第三季度新罗区农村公路养护各乡镇列养线路里程及资金下拨计划表</t>
  </si>
  <si>
    <t>序
号</t>
  </si>
  <si>
    <t>乡镇名称</t>
  </si>
  <si>
    <t>乡道
（公里）</t>
  </si>
  <si>
    <t>村道
（公里）</t>
  </si>
  <si>
    <t>合计
（公里）</t>
  </si>
  <si>
    <t>养护资金第三季度合计（元）</t>
  </si>
  <si>
    <t>公路站及专管员（人）</t>
  </si>
  <si>
    <t>公路站及专管员每月工资合计（元）</t>
  </si>
  <si>
    <t>公路站
及专管员
每季度工资合计（元）</t>
  </si>
  <si>
    <t>公路站及专管员每年工资合计（元）</t>
  </si>
  <si>
    <t>养护资金第三季度
总计（元）</t>
  </si>
  <si>
    <t>本次拨付资金合计（元）</t>
  </si>
  <si>
    <r>
      <rPr>
        <sz val="10"/>
        <rFont val="宋体"/>
        <charset val="134"/>
      </rPr>
      <t>白沙镇</t>
    </r>
  </si>
  <si>
    <r>
      <rPr>
        <sz val="10"/>
        <rFont val="宋体"/>
        <charset val="134"/>
      </rPr>
      <t>曹溪镇</t>
    </r>
  </si>
  <si>
    <r>
      <rPr>
        <sz val="10"/>
        <rFont val="宋体"/>
        <charset val="134"/>
      </rPr>
      <t>大池镇</t>
    </r>
  </si>
  <si>
    <r>
      <rPr>
        <sz val="10"/>
        <rFont val="宋体"/>
        <charset val="134"/>
      </rPr>
      <t>江山镇</t>
    </r>
  </si>
  <si>
    <r>
      <rPr>
        <sz val="10"/>
        <rFont val="宋体"/>
        <charset val="134"/>
      </rPr>
      <t>龙门镇</t>
    </r>
  </si>
  <si>
    <r>
      <rPr>
        <sz val="10"/>
        <rFont val="宋体"/>
        <charset val="134"/>
      </rPr>
      <t>适中镇</t>
    </r>
  </si>
  <si>
    <r>
      <rPr>
        <sz val="10"/>
        <rFont val="宋体"/>
        <charset val="134"/>
      </rPr>
      <t>苏坂镇</t>
    </r>
  </si>
  <si>
    <r>
      <rPr>
        <sz val="10"/>
        <rFont val="宋体"/>
        <charset val="134"/>
      </rPr>
      <t>铁山镇</t>
    </r>
  </si>
  <si>
    <r>
      <rPr>
        <sz val="10"/>
        <color indexed="8"/>
        <rFont val="宋体"/>
        <charset val="134"/>
      </rPr>
      <t>万安镇</t>
    </r>
  </si>
  <si>
    <r>
      <rPr>
        <sz val="10"/>
        <rFont val="宋体"/>
        <charset val="134"/>
      </rPr>
      <t>西陂镇</t>
    </r>
  </si>
  <si>
    <r>
      <rPr>
        <sz val="10"/>
        <rFont val="宋体"/>
        <charset val="134"/>
      </rPr>
      <t>小池镇</t>
    </r>
  </si>
  <si>
    <r>
      <rPr>
        <sz val="10"/>
        <rFont val="宋体"/>
        <charset val="134"/>
      </rPr>
      <t>岩山镇</t>
    </r>
  </si>
  <si>
    <r>
      <rPr>
        <sz val="10"/>
        <rFont val="宋体"/>
        <charset val="134"/>
      </rPr>
      <t>雁石镇</t>
    </r>
  </si>
  <si>
    <r>
      <rPr>
        <sz val="10"/>
        <rFont val="宋体"/>
        <charset val="134"/>
      </rPr>
      <t>东肖镇</t>
    </r>
  </si>
  <si>
    <r>
      <rPr>
        <sz val="10"/>
        <rFont val="宋体"/>
        <charset val="134"/>
      </rPr>
      <t>红坊镇</t>
    </r>
  </si>
  <si>
    <r>
      <rPr>
        <b/>
        <sz val="11"/>
        <color indexed="8"/>
        <rFont val="宋体"/>
        <charset val="134"/>
      </rPr>
      <t>总计</t>
    </r>
  </si>
  <si>
    <r>
      <rPr>
        <sz val="12"/>
        <rFont val="宋体"/>
        <charset val="134"/>
      </rPr>
      <t>说明：</t>
    </r>
  </si>
  <si>
    <r>
      <t>1.</t>
    </r>
    <r>
      <rPr>
        <sz val="10"/>
        <rFont val="宋体"/>
        <charset val="134"/>
      </rPr>
      <t>乡道</t>
    </r>
    <r>
      <rPr>
        <sz val="10"/>
        <rFont val="Times New Roman"/>
        <charset val="134"/>
      </rPr>
      <t>240</t>
    </r>
    <r>
      <rPr>
        <sz val="10"/>
        <rFont val="宋体"/>
        <charset val="134"/>
      </rPr>
      <t>元</t>
    </r>
    <r>
      <rPr>
        <sz val="10"/>
        <rFont val="Times New Roman"/>
        <charset val="134"/>
      </rPr>
      <t>/</t>
    </r>
    <r>
      <rPr>
        <sz val="10"/>
        <rFont val="宋体"/>
        <charset val="134"/>
      </rPr>
      <t>公里（月），村道</t>
    </r>
    <r>
      <rPr>
        <sz val="10"/>
        <rFont val="Times New Roman"/>
        <charset val="134"/>
      </rPr>
      <t>140</t>
    </r>
    <r>
      <rPr>
        <sz val="10"/>
        <rFont val="宋体"/>
        <charset val="134"/>
      </rPr>
      <t>元</t>
    </r>
    <r>
      <rPr>
        <sz val="10"/>
        <rFont val="Times New Roman"/>
        <charset val="134"/>
      </rPr>
      <t>/</t>
    </r>
    <r>
      <rPr>
        <sz val="10"/>
        <rFont val="宋体"/>
        <charset val="134"/>
      </rPr>
      <t>公里（月），工作站及专管员工资</t>
    </r>
    <r>
      <rPr>
        <sz val="10"/>
        <rFont val="Times New Roman"/>
        <charset val="134"/>
      </rPr>
      <t>1800</t>
    </r>
    <r>
      <rPr>
        <sz val="10"/>
        <rFont val="宋体"/>
        <charset val="134"/>
      </rPr>
      <t>元</t>
    </r>
    <r>
      <rPr>
        <sz val="10"/>
        <rFont val="Times New Roman"/>
        <charset val="134"/>
      </rPr>
      <t>/</t>
    </r>
    <r>
      <rPr>
        <sz val="10"/>
        <rFont val="宋体"/>
        <charset val="134"/>
      </rPr>
      <t>人（月）</t>
    </r>
    <r>
      <rPr>
        <sz val="10"/>
        <rFont val="Times New Roman"/>
        <charset val="134"/>
      </rPr>
      <t>+200</t>
    </r>
    <r>
      <rPr>
        <sz val="10"/>
        <rFont val="宋体"/>
        <charset val="134"/>
      </rPr>
      <t>元</t>
    </r>
    <r>
      <rPr>
        <sz val="10"/>
        <rFont val="Times New Roman"/>
        <charset val="134"/>
      </rPr>
      <t>/</t>
    </r>
    <r>
      <rPr>
        <sz val="10"/>
        <rFont val="宋体"/>
        <charset val="134"/>
      </rPr>
      <t>人（月）（电话费、燃油费补贴）；</t>
    </r>
  </si>
  <si>
    <r>
      <t>2.</t>
    </r>
    <r>
      <rPr>
        <sz val="10"/>
        <rFont val="宋体"/>
        <charset val="134"/>
      </rPr>
      <t>县道、乡道、村道、工作站及专管员绩效由区路长办制定，按年度绩效考评结果核拨。</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</si>
</sst>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_);[Red]\(0.000\)"/>
    <numFmt numFmtId="177" formatCode="0.00_);[Red]\(0.00\)"/>
    <numFmt numFmtId="178" formatCode="0.0_);[Red]\(0.0\)"/>
    <numFmt numFmtId="179" formatCode="0.000_ "/>
    <numFmt numFmtId="180" formatCode="0.0_ "/>
  </numFmts>
  <fonts count="34">
    <font>
      <sz val="11"/>
      <color indexed="8"/>
      <name val="宋体"/>
      <charset val="134"/>
    </font>
    <font>
      <sz val="11"/>
      <name val="宋体"/>
      <charset val="134"/>
    </font>
    <font>
      <sz val="11"/>
      <name val="Times New Roman"/>
      <charset val="134"/>
    </font>
    <font>
      <b/>
      <sz val="11"/>
      <name val="Times New Roman"/>
      <charset val="134"/>
    </font>
    <font>
      <sz val="12"/>
      <name val="Times New Roman"/>
      <charset val="134"/>
    </font>
    <font>
      <sz val="12"/>
      <name val="宋体"/>
      <charset val="134"/>
    </font>
    <font>
      <sz val="18"/>
      <name val="方正小标宋简体"/>
      <charset val="134"/>
    </font>
    <font>
      <sz val="10"/>
      <name val="宋体"/>
      <charset val="134"/>
    </font>
    <font>
      <sz val="10"/>
      <name val="Times New Roman"/>
      <charset val="134"/>
    </font>
    <font>
      <sz val="10"/>
      <color indexed="8"/>
      <name val="Times New Roman"/>
      <charset val="134"/>
    </font>
    <font>
      <b/>
      <sz val="11"/>
      <color indexed="8"/>
      <name val="Times New Roman"/>
      <charset val="134"/>
    </font>
    <font>
      <b/>
      <sz val="12"/>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宋体"/>
      <charset val="134"/>
    </font>
    <font>
      <b/>
      <sz val="11"/>
      <color indexed="8"/>
      <name val="宋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6"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21" fillId="4" borderId="9" applyNumberFormat="0" applyAlignment="0" applyProtection="0">
      <alignment vertical="center"/>
    </xf>
    <xf numFmtId="0" fontId="22" fillId="5" borderId="10" applyNumberFormat="0" applyAlignment="0" applyProtection="0">
      <alignment vertical="center"/>
    </xf>
    <xf numFmtId="0" fontId="23" fillId="5" borderId="9" applyNumberFormat="0" applyAlignment="0" applyProtection="0">
      <alignment vertical="center"/>
    </xf>
    <xf numFmtId="0" fontId="24" fillId="6" borderId="11" applyNumberFormat="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40">
    <xf numFmtId="0" fontId="0" fillId="0" borderId="0" xfId="0">
      <alignment vertical="center"/>
    </xf>
    <xf numFmtId="0" fontId="1" fillId="0" borderId="0" xfId="0" applyFont="1" applyAlignment="1">
      <alignment horizontal="center"/>
    </xf>
    <xf numFmtId="0" fontId="2" fillId="0" borderId="0" xfId="0" applyFont="1" applyAlignment="1">
      <alignment horizontal="center" vertical="center"/>
    </xf>
    <xf numFmtId="0" fontId="2" fillId="2" borderId="0" xfId="0" applyFont="1" applyFill="1" applyAlignment="1">
      <alignment horizontal="center" vertical="center"/>
    </xf>
    <xf numFmtId="0" fontId="3" fillId="0" borderId="0" xfId="0" applyFont="1" applyAlignment="1">
      <alignment horizontal="center" vertical="center"/>
    </xf>
    <xf numFmtId="0" fontId="4" fillId="0" borderId="0" xfId="0" applyFont="1" applyAlignment="1">
      <alignment vertical="center"/>
    </xf>
    <xf numFmtId="0" fontId="5" fillId="0" borderId="0" xfId="0" applyFont="1" applyAlignment="1"/>
    <xf numFmtId="0" fontId="5" fillId="2" borderId="0" xfId="0" applyFont="1" applyFill="1" applyAlignment="1"/>
    <xf numFmtId="0" fontId="6" fillId="0" borderId="1" xfId="0" applyFont="1" applyBorder="1" applyAlignment="1">
      <alignment horizontal="center" vertical="center"/>
    </xf>
    <xf numFmtId="0" fontId="1" fillId="0" borderId="2" xfId="0" applyFont="1" applyBorder="1" applyAlignment="1">
      <alignment horizontal="center" vertical="center" wrapText="1"/>
    </xf>
    <xf numFmtId="0" fontId="7" fillId="0" borderId="2" xfId="0" applyFont="1" applyBorder="1" applyAlignment="1">
      <alignment horizontal="center" vertical="center" wrapText="1"/>
    </xf>
    <xf numFmtId="0" fontId="7" fillId="2" borderId="3"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2" fillId="0" borderId="2" xfId="0" applyFont="1" applyBorder="1" applyAlignment="1">
      <alignment horizontal="center" vertical="center"/>
    </xf>
    <xf numFmtId="0" fontId="8" fillId="0" borderId="2" xfId="0" applyFont="1" applyBorder="1" applyAlignment="1">
      <alignment horizontal="center" vertical="center"/>
    </xf>
    <xf numFmtId="176" fontId="2" fillId="2" borderId="2" xfId="0" applyNumberFormat="1" applyFont="1" applyFill="1" applyBorder="1" applyAlignment="1">
      <alignment horizontal="center" vertical="center"/>
    </xf>
    <xf numFmtId="177" fontId="2" fillId="2" borderId="2" xfId="0" applyNumberFormat="1" applyFont="1" applyFill="1" applyBorder="1" applyAlignment="1">
      <alignment horizontal="center" vertical="center"/>
    </xf>
    <xf numFmtId="177" fontId="2" fillId="0" borderId="2" xfId="0" applyNumberFormat="1" applyFont="1" applyBorder="1" applyAlignment="1">
      <alignment horizontal="center" vertical="center"/>
    </xf>
    <xf numFmtId="0" fontId="2" fillId="0" borderId="2" xfId="0" applyNumberFormat="1" applyFont="1" applyBorder="1" applyAlignment="1">
      <alignment horizontal="center" vertical="center"/>
    </xf>
    <xf numFmtId="0" fontId="2" fillId="2" borderId="2" xfId="0" applyNumberFormat="1" applyFont="1" applyFill="1" applyBorder="1" applyAlignment="1">
      <alignment horizontal="center" vertical="center"/>
    </xf>
    <xf numFmtId="0" fontId="2" fillId="2" borderId="2" xfId="0" applyFont="1" applyFill="1" applyBorder="1" applyAlignment="1">
      <alignment horizontal="center" vertical="center"/>
    </xf>
    <xf numFmtId="0" fontId="8" fillId="2" borderId="2" xfId="0" applyFont="1" applyFill="1" applyBorder="1" applyAlignment="1">
      <alignment horizontal="center" vertical="center"/>
    </xf>
    <xf numFmtId="178" fontId="2" fillId="2" borderId="2" xfId="0" applyNumberFormat="1" applyFont="1" applyFill="1" applyBorder="1" applyAlignment="1">
      <alignment horizontal="center" vertical="center"/>
    </xf>
    <xf numFmtId="0" fontId="9" fillId="0" borderId="2" xfId="0" applyFont="1" applyBorder="1" applyAlignment="1">
      <alignment horizontal="center" vertical="center"/>
    </xf>
    <xf numFmtId="176" fontId="4" fillId="2" borderId="5" xfId="0" applyNumberFormat="1" applyFont="1" applyFill="1" applyBorder="1" applyAlignment="1">
      <alignment horizontal="center" vertical="center"/>
    </xf>
    <xf numFmtId="0" fontId="10" fillId="0" borderId="2" xfId="0" applyFont="1" applyBorder="1" applyAlignment="1">
      <alignment horizontal="center" vertical="center"/>
    </xf>
    <xf numFmtId="179" fontId="10" fillId="2" borderId="2" xfId="0" applyNumberFormat="1" applyFont="1" applyFill="1" applyBorder="1" applyAlignment="1">
      <alignment horizontal="center" vertical="center"/>
    </xf>
    <xf numFmtId="176" fontId="10" fillId="2" borderId="2" xfId="0" applyNumberFormat="1" applyFont="1" applyFill="1" applyBorder="1" applyAlignment="1">
      <alignment horizontal="center" vertical="center"/>
    </xf>
    <xf numFmtId="177" fontId="10" fillId="0" borderId="2" xfId="0" applyNumberFormat="1" applyFont="1" applyBorder="1" applyAlignment="1">
      <alignment horizontal="center" vertical="center"/>
    </xf>
    <xf numFmtId="0" fontId="10" fillId="0" borderId="2" xfId="0" applyNumberFormat="1" applyFont="1" applyBorder="1" applyAlignment="1">
      <alignment horizontal="center" vertical="center"/>
    </xf>
    <xf numFmtId="0" fontId="8" fillId="0" borderId="0" xfId="0" applyFont="1" applyAlignment="1">
      <alignment vertical="center"/>
    </xf>
    <xf numFmtId="0" fontId="8" fillId="2" borderId="0" xfId="0" applyFont="1" applyFill="1" applyAlignment="1">
      <alignment vertical="center"/>
    </xf>
    <xf numFmtId="0" fontId="5" fillId="0" borderId="0" xfId="0" applyFont="1" applyBorder="1" applyAlignment="1"/>
    <xf numFmtId="177" fontId="10" fillId="2" borderId="2" xfId="0" applyNumberFormat="1" applyFont="1" applyFill="1" applyBorder="1" applyAlignment="1">
      <alignment horizontal="center" vertical="center"/>
    </xf>
    <xf numFmtId="180" fontId="4" fillId="0" borderId="0" xfId="0" applyNumberFormat="1" applyFont="1" applyAlignment="1">
      <alignment vertical="center"/>
    </xf>
    <xf numFmtId="177" fontId="4" fillId="0" borderId="0" xfId="0" applyNumberFormat="1" applyFont="1" applyAlignment="1">
      <alignment vertical="center"/>
    </xf>
    <xf numFmtId="177" fontId="5" fillId="0" borderId="0" xfId="0" applyNumberFormat="1" applyFont="1" applyAlignment="1"/>
    <xf numFmtId="0" fontId="11" fillId="0" borderId="0" xfId="0" applyFont="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137"/>
  <sheetViews>
    <sheetView tabSelected="1" workbookViewId="0">
      <selection activeCell="P10" sqref="P10"/>
    </sheetView>
  </sheetViews>
  <sheetFormatPr defaultColWidth="9" defaultRowHeight="15.6"/>
  <cols>
    <col min="1" max="1" width="5.55555555555556" style="6" customWidth="1"/>
    <col min="2" max="2" width="11" style="6" customWidth="1"/>
    <col min="3" max="3" width="10.75" style="6" customWidth="1"/>
    <col min="4" max="4" width="12" style="6" customWidth="1"/>
    <col min="5" max="5" width="11.1296296296296" style="6" customWidth="1"/>
    <col min="6" max="6" width="16.75" style="6" customWidth="1"/>
    <col min="7" max="7" width="9.22222222222222" style="6" customWidth="1"/>
    <col min="8" max="8" width="8.88888888888889" style="7" customWidth="1"/>
    <col min="9" max="9" width="9.44444444444444" style="6" customWidth="1"/>
    <col min="10" max="10" width="9.12962962962963" style="6" customWidth="1"/>
    <col min="11" max="11" width="13.25" style="7" customWidth="1"/>
    <col min="12" max="12" width="13.25" style="6" customWidth="1"/>
    <col min="13" max="16384" width="9" style="6"/>
  </cols>
  <sheetData>
    <row r="1" ht="43.5" customHeight="1" spans="1:12">
      <c r="A1" s="8" t="s">
        <v>0</v>
      </c>
      <c r="B1" s="8"/>
      <c r="C1" s="8"/>
      <c r="D1" s="8"/>
      <c r="E1" s="8"/>
      <c r="F1" s="8"/>
      <c r="G1" s="8"/>
      <c r="H1" s="8"/>
      <c r="I1" s="8"/>
      <c r="J1" s="8"/>
      <c r="K1" s="8"/>
      <c r="L1" s="8"/>
    </row>
    <row r="2" ht="13.5" customHeight="1" spans="1:12">
      <c r="A2" s="9" t="s">
        <v>1</v>
      </c>
      <c r="B2" s="10" t="s">
        <v>2</v>
      </c>
      <c r="C2" s="11" t="s">
        <v>3</v>
      </c>
      <c r="D2" s="11" t="s">
        <v>4</v>
      </c>
      <c r="E2" s="12" t="s">
        <v>5</v>
      </c>
      <c r="F2" s="10" t="s">
        <v>6</v>
      </c>
      <c r="G2" s="10" t="s">
        <v>7</v>
      </c>
      <c r="H2" s="12" t="s">
        <v>8</v>
      </c>
      <c r="I2" s="10" t="s">
        <v>9</v>
      </c>
      <c r="J2" s="10" t="s">
        <v>10</v>
      </c>
      <c r="K2" s="12" t="s">
        <v>11</v>
      </c>
      <c r="L2" s="10" t="s">
        <v>12</v>
      </c>
    </row>
    <row r="3" s="1" customFormat="1" ht="14.4" spans="1:12">
      <c r="A3" s="9"/>
      <c r="B3" s="10"/>
      <c r="C3" s="13"/>
      <c r="D3" s="13"/>
      <c r="E3" s="12"/>
      <c r="F3" s="10"/>
      <c r="G3" s="10"/>
      <c r="H3" s="12"/>
      <c r="I3" s="10"/>
      <c r="J3" s="10"/>
      <c r="K3" s="12"/>
      <c r="L3" s="10"/>
    </row>
    <row r="4" s="1" customFormat="1" ht="14.4" spans="1:12">
      <c r="A4" s="9"/>
      <c r="B4" s="10"/>
      <c r="C4" s="13"/>
      <c r="D4" s="13"/>
      <c r="E4" s="12"/>
      <c r="F4" s="10"/>
      <c r="G4" s="10"/>
      <c r="H4" s="12"/>
      <c r="I4" s="10"/>
      <c r="J4" s="10"/>
      <c r="K4" s="12"/>
      <c r="L4" s="10"/>
    </row>
    <row r="5" s="1" customFormat="1" ht="33" customHeight="1" spans="1:29">
      <c r="A5" s="9"/>
      <c r="B5" s="10"/>
      <c r="C5" s="14"/>
      <c r="D5" s="14"/>
      <c r="E5" s="12"/>
      <c r="F5" s="10"/>
      <c r="G5" s="10"/>
      <c r="H5" s="12"/>
      <c r="I5" s="10"/>
      <c r="J5" s="10"/>
      <c r="K5" s="12"/>
      <c r="L5" s="10"/>
      <c r="U5" s="6"/>
      <c r="V5" s="6"/>
      <c r="W5" s="6"/>
      <c r="X5" s="6"/>
      <c r="Y5" s="6"/>
      <c r="Z5" s="6"/>
      <c r="AA5" s="6"/>
      <c r="AB5" s="6"/>
      <c r="AC5" s="6"/>
    </row>
    <row r="6" s="2" customFormat="1" ht="23" customHeight="1" spans="1:29">
      <c r="A6" s="15">
        <v>1</v>
      </c>
      <c r="B6" s="16" t="s">
        <v>13</v>
      </c>
      <c r="C6" s="17">
        <v>114.348</v>
      </c>
      <c r="D6" s="17">
        <v>50.112</v>
      </c>
      <c r="E6" s="18">
        <f t="shared" ref="E6:E20" si="0">SUM(C6:D6)</f>
        <v>164.46</v>
      </c>
      <c r="F6" s="19">
        <f>C6*240*3+D6*140*3</f>
        <v>103377.6</v>
      </c>
      <c r="G6" s="20">
        <v>5</v>
      </c>
      <c r="H6" s="21">
        <f>2000*G6</f>
        <v>10000</v>
      </c>
      <c r="I6" s="20">
        <f>3*H6</f>
        <v>30000</v>
      </c>
      <c r="J6" s="20">
        <f>H6*12</f>
        <v>120000</v>
      </c>
      <c r="K6" s="18">
        <f>F6+I6</f>
        <v>133377.6</v>
      </c>
      <c r="L6" s="18">
        <f>K6</f>
        <v>133377.6</v>
      </c>
      <c r="U6" s="5"/>
      <c r="V6" s="5"/>
      <c r="W6" s="5"/>
      <c r="X6" s="5"/>
      <c r="Y6" s="5"/>
      <c r="Z6" s="5"/>
      <c r="AA6" s="5"/>
      <c r="AB6" s="5"/>
      <c r="AC6" s="5"/>
    </row>
    <row r="7" s="2" customFormat="1" ht="23" customHeight="1" spans="1:48">
      <c r="A7" s="15">
        <v>2</v>
      </c>
      <c r="B7" s="16" t="s">
        <v>14</v>
      </c>
      <c r="C7" s="17">
        <v>17.801</v>
      </c>
      <c r="D7" s="17">
        <v>1.282</v>
      </c>
      <c r="E7" s="17">
        <f t="shared" si="0"/>
        <v>19.083</v>
      </c>
      <c r="F7" s="19">
        <f t="shared" ref="F7:F20" si="1">C7*240*3+D7*140*3</f>
        <v>13355.16</v>
      </c>
      <c r="G7" s="20">
        <v>2</v>
      </c>
      <c r="H7" s="21">
        <f>2000*G7</f>
        <v>4000</v>
      </c>
      <c r="I7" s="20">
        <f>3*H7</f>
        <v>12000</v>
      </c>
      <c r="J7" s="20">
        <f>H7*12</f>
        <v>48000</v>
      </c>
      <c r="K7" s="18">
        <f t="shared" ref="K7:K20" si="2">F7+I7</f>
        <v>25355.16</v>
      </c>
      <c r="L7" s="18">
        <f t="shared" ref="L7:L20" si="3">K7</f>
        <v>25355.16</v>
      </c>
      <c r="M7" s="5"/>
      <c r="N7" s="5"/>
      <c r="O7" s="5"/>
      <c r="P7" s="5"/>
      <c r="Q7" s="5"/>
      <c r="R7" s="5"/>
      <c r="S7" s="5"/>
      <c r="T7" s="5"/>
      <c r="U7" s="5"/>
      <c r="V7" s="5"/>
      <c r="W7" s="5"/>
      <c r="X7" s="5"/>
      <c r="Y7" s="5"/>
      <c r="Z7" s="5"/>
      <c r="AA7" s="5"/>
      <c r="AB7" s="5"/>
      <c r="AC7" s="5"/>
      <c r="AR7" s="5"/>
      <c r="AS7" s="5"/>
      <c r="AT7" s="5"/>
      <c r="AU7" s="5"/>
      <c r="AV7" s="5"/>
    </row>
    <row r="8" s="3" customFormat="1" ht="23" customHeight="1" spans="1:48">
      <c r="A8" s="22">
        <v>3</v>
      </c>
      <c r="B8" s="23" t="s">
        <v>15</v>
      </c>
      <c r="C8" s="17">
        <v>47.744</v>
      </c>
      <c r="D8" s="17">
        <v>38.803</v>
      </c>
      <c r="E8" s="17">
        <f t="shared" si="0"/>
        <v>86.547</v>
      </c>
      <c r="F8" s="19">
        <f t="shared" si="1"/>
        <v>50672.94</v>
      </c>
      <c r="G8" s="21">
        <v>3</v>
      </c>
      <c r="H8" s="21">
        <f t="shared" ref="H8:H20" si="4">2000*G8</f>
        <v>6000</v>
      </c>
      <c r="I8" s="20">
        <f t="shared" ref="I8:I20" si="5">3*H8</f>
        <v>18000</v>
      </c>
      <c r="J8" s="20">
        <f t="shared" ref="J8:J20" si="6">H8*12</f>
        <v>72000</v>
      </c>
      <c r="K8" s="18">
        <f t="shared" si="2"/>
        <v>68672.94</v>
      </c>
      <c r="L8" s="18">
        <f t="shared" si="3"/>
        <v>68672.94</v>
      </c>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row>
    <row r="9" s="3" customFormat="1" ht="23" customHeight="1" spans="1:48">
      <c r="A9" s="22">
        <v>4</v>
      </c>
      <c r="B9" s="23" t="s">
        <v>16</v>
      </c>
      <c r="C9" s="24">
        <v>57.9</v>
      </c>
      <c r="D9" s="17">
        <v>61.948</v>
      </c>
      <c r="E9" s="17">
        <f t="shared" si="0"/>
        <v>119.848</v>
      </c>
      <c r="F9" s="19">
        <f t="shared" si="1"/>
        <v>67706.16</v>
      </c>
      <c r="G9" s="21">
        <v>5</v>
      </c>
      <c r="H9" s="21">
        <f t="shared" si="4"/>
        <v>10000</v>
      </c>
      <c r="I9" s="20">
        <f t="shared" si="5"/>
        <v>30000</v>
      </c>
      <c r="J9" s="20">
        <f t="shared" si="6"/>
        <v>120000</v>
      </c>
      <c r="K9" s="18">
        <f t="shared" si="2"/>
        <v>97706.16</v>
      </c>
      <c r="L9" s="18">
        <f t="shared" si="3"/>
        <v>97706.16</v>
      </c>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row>
    <row r="10" s="2" customFormat="1" ht="23" customHeight="1" spans="1:48">
      <c r="A10" s="15">
        <v>5</v>
      </c>
      <c r="B10" s="16" t="s">
        <v>17</v>
      </c>
      <c r="C10" s="17">
        <v>25.48</v>
      </c>
      <c r="D10" s="17">
        <v>24.257</v>
      </c>
      <c r="E10" s="17">
        <f t="shared" si="0"/>
        <v>49.737</v>
      </c>
      <c r="F10" s="19">
        <f t="shared" si="1"/>
        <v>28533.54</v>
      </c>
      <c r="G10" s="21">
        <v>2</v>
      </c>
      <c r="H10" s="21">
        <f t="shared" si="4"/>
        <v>4000</v>
      </c>
      <c r="I10" s="20">
        <f t="shared" si="5"/>
        <v>12000</v>
      </c>
      <c r="J10" s="20">
        <f t="shared" si="6"/>
        <v>48000</v>
      </c>
      <c r="K10" s="18">
        <f t="shared" si="2"/>
        <v>40533.54</v>
      </c>
      <c r="L10" s="18">
        <f t="shared" si="3"/>
        <v>40533.54</v>
      </c>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row>
    <row r="11" s="2" customFormat="1" ht="23" customHeight="1" spans="1:48">
      <c r="A11" s="15">
        <v>6</v>
      </c>
      <c r="B11" s="16" t="s">
        <v>18</v>
      </c>
      <c r="C11" s="24">
        <v>84.9</v>
      </c>
      <c r="D11" s="17">
        <v>79.06</v>
      </c>
      <c r="E11" s="17">
        <f t="shared" si="0"/>
        <v>163.96</v>
      </c>
      <c r="F11" s="19">
        <f t="shared" si="1"/>
        <v>94333.2</v>
      </c>
      <c r="G11" s="20">
        <v>5</v>
      </c>
      <c r="H11" s="21">
        <f t="shared" si="4"/>
        <v>10000</v>
      </c>
      <c r="I11" s="20">
        <f t="shared" si="5"/>
        <v>30000</v>
      </c>
      <c r="J11" s="20">
        <f t="shared" si="6"/>
        <v>120000</v>
      </c>
      <c r="K11" s="18">
        <f t="shared" si="2"/>
        <v>124333.2</v>
      </c>
      <c r="L11" s="18">
        <f t="shared" si="3"/>
        <v>124333.2</v>
      </c>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row>
    <row r="12" s="2" customFormat="1" ht="23" customHeight="1" spans="1:48">
      <c r="A12" s="15">
        <v>7</v>
      </c>
      <c r="B12" s="16" t="s">
        <v>19</v>
      </c>
      <c r="C12" s="17">
        <v>30.151</v>
      </c>
      <c r="D12" s="17">
        <v>33.8</v>
      </c>
      <c r="E12" s="17">
        <f t="shared" si="0"/>
        <v>63.951</v>
      </c>
      <c r="F12" s="19">
        <f t="shared" si="1"/>
        <v>35904.72</v>
      </c>
      <c r="G12" s="20">
        <v>2</v>
      </c>
      <c r="H12" s="21">
        <f t="shared" si="4"/>
        <v>4000</v>
      </c>
      <c r="I12" s="20">
        <f t="shared" si="5"/>
        <v>12000</v>
      </c>
      <c r="J12" s="20">
        <f t="shared" si="6"/>
        <v>48000</v>
      </c>
      <c r="K12" s="18">
        <f t="shared" si="2"/>
        <v>47904.72</v>
      </c>
      <c r="L12" s="18">
        <f t="shared" si="3"/>
        <v>47904.72</v>
      </c>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row>
    <row r="13" s="2" customFormat="1" ht="23" customHeight="1" spans="1:48">
      <c r="A13" s="15">
        <v>8</v>
      </c>
      <c r="B13" s="16" t="s">
        <v>20</v>
      </c>
      <c r="C13" s="17">
        <v>49.471</v>
      </c>
      <c r="D13" s="17">
        <v>13.546</v>
      </c>
      <c r="E13" s="17">
        <f t="shared" si="0"/>
        <v>63.017</v>
      </c>
      <c r="F13" s="19">
        <f t="shared" si="1"/>
        <v>41308.44</v>
      </c>
      <c r="G13" s="20">
        <v>3</v>
      </c>
      <c r="H13" s="21">
        <f t="shared" si="4"/>
        <v>6000</v>
      </c>
      <c r="I13" s="20">
        <f t="shared" si="5"/>
        <v>18000</v>
      </c>
      <c r="J13" s="20">
        <f t="shared" si="6"/>
        <v>72000</v>
      </c>
      <c r="K13" s="18">
        <f t="shared" si="2"/>
        <v>59308.44</v>
      </c>
      <c r="L13" s="18">
        <f t="shared" si="3"/>
        <v>59308.44</v>
      </c>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row>
    <row r="14" s="2" customFormat="1" ht="23" customHeight="1" spans="1:48">
      <c r="A14" s="15">
        <v>9</v>
      </c>
      <c r="B14" s="25" t="s">
        <v>21</v>
      </c>
      <c r="C14" s="17">
        <v>123.557</v>
      </c>
      <c r="D14" s="17">
        <v>133.399</v>
      </c>
      <c r="E14" s="17">
        <f t="shared" si="0"/>
        <v>256.956</v>
      </c>
      <c r="F14" s="19">
        <f t="shared" si="1"/>
        <v>144988.62</v>
      </c>
      <c r="G14" s="20">
        <v>7</v>
      </c>
      <c r="H14" s="21">
        <f t="shared" si="4"/>
        <v>14000</v>
      </c>
      <c r="I14" s="20">
        <f t="shared" si="5"/>
        <v>42000</v>
      </c>
      <c r="J14" s="20">
        <f t="shared" si="6"/>
        <v>168000</v>
      </c>
      <c r="K14" s="18">
        <f t="shared" si="2"/>
        <v>186988.62</v>
      </c>
      <c r="L14" s="18">
        <f t="shared" si="3"/>
        <v>186988.62</v>
      </c>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row>
    <row r="15" s="2" customFormat="1" ht="23" customHeight="1" spans="1:48">
      <c r="A15" s="15">
        <v>10</v>
      </c>
      <c r="B15" s="16" t="s">
        <v>22</v>
      </c>
      <c r="C15" s="24">
        <v>3.2</v>
      </c>
      <c r="D15" s="24">
        <v>3.9</v>
      </c>
      <c r="E15" s="24">
        <f t="shared" si="0"/>
        <v>7.1</v>
      </c>
      <c r="F15" s="19">
        <f t="shared" si="1"/>
        <v>3942</v>
      </c>
      <c r="G15" s="20">
        <v>1</v>
      </c>
      <c r="H15" s="21">
        <f t="shared" si="4"/>
        <v>2000</v>
      </c>
      <c r="I15" s="20">
        <f t="shared" si="5"/>
        <v>6000</v>
      </c>
      <c r="J15" s="20">
        <f t="shared" si="6"/>
        <v>24000</v>
      </c>
      <c r="K15" s="18">
        <f t="shared" si="2"/>
        <v>9942</v>
      </c>
      <c r="L15" s="18">
        <f t="shared" si="3"/>
        <v>9942</v>
      </c>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row>
    <row r="16" s="2" customFormat="1" ht="23" customHeight="1" spans="1:48">
      <c r="A16" s="15">
        <v>11</v>
      </c>
      <c r="B16" s="16" t="s">
        <v>23</v>
      </c>
      <c r="C16" s="17">
        <v>24.966</v>
      </c>
      <c r="D16" s="17">
        <v>6.558</v>
      </c>
      <c r="E16" s="17">
        <f t="shared" si="0"/>
        <v>31.524</v>
      </c>
      <c r="F16" s="19">
        <f t="shared" si="1"/>
        <v>20729.88</v>
      </c>
      <c r="G16" s="20">
        <v>2</v>
      </c>
      <c r="H16" s="21">
        <f t="shared" si="4"/>
        <v>4000</v>
      </c>
      <c r="I16" s="20">
        <f t="shared" si="5"/>
        <v>12000</v>
      </c>
      <c r="J16" s="20">
        <f t="shared" si="6"/>
        <v>48000</v>
      </c>
      <c r="K16" s="18">
        <f t="shared" si="2"/>
        <v>32729.88</v>
      </c>
      <c r="L16" s="18">
        <f t="shared" si="3"/>
        <v>32729.88</v>
      </c>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row>
    <row r="17" s="3" customFormat="1" ht="23" customHeight="1" spans="1:48">
      <c r="A17" s="22">
        <v>12</v>
      </c>
      <c r="B17" s="23" t="s">
        <v>24</v>
      </c>
      <c r="C17" s="17">
        <v>56.777</v>
      </c>
      <c r="D17" s="17">
        <v>38.122</v>
      </c>
      <c r="E17" s="17">
        <f t="shared" si="0"/>
        <v>94.899</v>
      </c>
      <c r="F17" s="19">
        <f t="shared" si="1"/>
        <v>56890.68</v>
      </c>
      <c r="G17" s="21">
        <v>3</v>
      </c>
      <c r="H17" s="21">
        <f t="shared" si="4"/>
        <v>6000</v>
      </c>
      <c r="I17" s="20">
        <f t="shared" si="5"/>
        <v>18000</v>
      </c>
      <c r="J17" s="20">
        <f t="shared" si="6"/>
        <v>72000</v>
      </c>
      <c r="K17" s="18">
        <f t="shared" si="2"/>
        <v>74890.68</v>
      </c>
      <c r="L17" s="18">
        <f t="shared" si="3"/>
        <v>74890.68</v>
      </c>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row>
    <row r="18" s="3" customFormat="1" ht="23" customHeight="1" spans="1:48">
      <c r="A18" s="22">
        <v>13</v>
      </c>
      <c r="B18" s="23" t="s">
        <v>25</v>
      </c>
      <c r="C18" s="26">
        <v>53.626</v>
      </c>
      <c r="D18" s="18">
        <v>33.195</v>
      </c>
      <c r="E18" s="17">
        <f t="shared" si="0"/>
        <v>86.821</v>
      </c>
      <c r="F18" s="19">
        <f t="shared" si="1"/>
        <v>52552.62</v>
      </c>
      <c r="G18" s="21">
        <v>4</v>
      </c>
      <c r="H18" s="21">
        <f t="shared" si="4"/>
        <v>8000</v>
      </c>
      <c r="I18" s="20">
        <f t="shared" si="5"/>
        <v>24000</v>
      </c>
      <c r="J18" s="20">
        <f t="shared" si="6"/>
        <v>96000</v>
      </c>
      <c r="K18" s="18">
        <f t="shared" si="2"/>
        <v>76552.62</v>
      </c>
      <c r="L18" s="18">
        <f t="shared" si="3"/>
        <v>76552.62</v>
      </c>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row>
    <row r="19" s="2" customFormat="1" ht="23" customHeight="1" spans="1:48">
      <c r="A19" s="15">
        <v>14</v>
      </c>
      <c r="B19" s="16" t="s">
        <v>26</v>
      </c>
      <c r="C19" s="17">
        <v>17.922</v>
      </c>
      <c r="D19" s="17">
        <v>13.8</v>
      </c>
      <c r="E19" s="17">
        <f t="shared" si="0"/>
        <v>31.722</v>
      </c>
      <c r="F19" s="19">
        <f t="shared" si="1"/>
        <v>18699.84</v>
      </c>
      <c r="G19" s="20">
        <v>2</v>
      </c>
      <c r="H19" s="21">
        <f t="shared" si="4"/>
        <v>4000</v>
      </c>
      <c r="I19" s="20">
        <f t="shared" si="5"/>
        <v>12000</v>
      </c>
      <c r="J19" s="20">
        <f t="shared" si="6"/>
        <v>48000</v>
      </c>
      <c r="K19" s="18">
        <f t="shared" si="2"/>
        <v>30699.84</v>
      </c>
      <c r="L19" s="18">
        <f t="shared" si="3"/>
        <v>30699.84</v>
      </c>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row>
    <row r="20" s="2" customFormat="1" ht="23" customHeight="1" spans="1:48">
      <c r="A20" s="15">
        <v>15</v>
      </c>
      <c r="B20" s="16" t="s">
        <v>27</v>
      </c>
      <c r="C20" s="17">
        <v>32.217</v>
      </c>
      <c r="D20" s="17">
        <v>13.847</v>
      </c>
      <c r="E20" s="17">
        <f t="shared" si="0"/>
        <v>46.064</v>
      </c>
      <c r="F20" s="19">
        <f t="shared" si="1"/>
        <v>29011.98</v>
      </c>
      <c r="G20" s="20">
        <v>2</v>
      </c>
      <c r="H20" s="21">
        <f t="shared" si="4"/>
        <v>4000</v>
      </c>
      <c r="I20" s="20">
        <f t="shared" si="5"/>
        <v>12000</v>
      </c>
      <c r="J20" s="20">
        <f t="shared" si="6"/>
        <v>48000</v>
      </c>
      <c r="K20" s="18">
        <f t="shared" si="2"/>
        <v>41011.98</v>
      </c>
      <c r="L20" s="18">
        <f t="shared" si="3"/>
        <v>41011.98</v>
      </c>
      <c r="T20" s="5"/>
      <c r="U20" s="5"/>
      <c r="V20" s="5"/>
      <c r="W20" s="5"/>
      <c r="X20" s="5"/>
      <c r="Y20" s="5"/>
      <c r="Z20" s="5"/>
      <c r="AA20" s="5"/>
      <c r="AB20" s="5"/>
      <c r="AD20" s="5"/>
      <c r="AE20" s="5"/>
      <c r="AF20" s="5"/>
      <c r="AG20" s="5"/>
      <c r="AH20" s="5"/>
      <c r="AI20" s="5"/>
      <c r="AJ20" s="5"/>
      <c r="AK20" s="5"/>
      <c r="AL20" s="5"/>
      <c r="AM20" s="5"/>
      <c r="AN20" s="5"/>
      <c r="AO20" s="5"/>
      <c r="AP20" s="5"/>
      <c r="AQ20" s="5"/>
      <c r="AR20" s="5"/>
      <c r="AS20" s="5"/>
      <c r="AT20" s="5"/>
      <c r="AU20" s="5"/>
      <c r="AV20" s="5"/>
    </row>
    <row r="21" s="4" customFormat="1" ht="23" customHeight="1" spans="1:48">
      <c r="A21" s="27" t="s">
        <v>28</v>
      </c>
      <c r="B21" s="27"/>
      <c r="C21" s="28">
        <f t="shared" ref="C21:L21" si="7">SUM(C6:C20)</f>
        <v>740.06</v>
      </c>
      <c r="D21" s="29">
        <f t="shared" si="7"/>
        <v>545.629</v>
      </c>
      <c r="E21" s="28">
        <f t="shared" si="7"/>
        <v>1285.689</v>
      </c>
      <c r="F21" s="30">
        <f t="shared" si="7"/>
        <v>762007.38</v>
      </c>
      <c r="G21" s="31">
        <f t="shared" si="7"/>
        <v>48</v>
      </c>
      <c r="H21" s="31">
        <f t="shared" si="7"/>
        <v>96000</v>
      </c>
      <c r="I21" s="31">
        <f t="shared" si="7"/>
        <v>288000</v>
      </c>
      <c r="J21" s="31">
        <f t="shared" si="7"/>
        <v>1152000</v>
      </c>
      <c r="K21" s="35">
        <f t="shared" si="7"/>
        <v>1050007.38</v>
      </c>
      <c r="L21" s="30">
        <f t="shared" si="7"/>
        <v>1050007.38</v>
      </c>
      <c r="T21" s="39"/>
      <c r="U21" s="39"/>
      <c r="V21" s="39"/>
      <c r="W21" s="39"/>
      <c r="X21" s="39"/>
      <c r="Y21" s="39"/>
      <c r="Z21" s="39"/>
      <c r="AA21" s="39"/>
      <c r="AB21" s="39"/>
      <c r="AN21" s="39"/>
      <c r="AO21" s="39"/>
      <c r="AP21" s="39"/>
      <c r="AQ21" s="39"/>
      <c r="AR21" s="39"/>
      <c r="AS21" s="39"/>
      <c r="AT21" s="39"/>
      <c r="AU21" s="39"/>
      <c r="AV21" s="39"/>
    </row>
    <row r="22" s="5" customFormat="1" ht="18" customHeight="1" spans="2:12">
      <c r="B22" s="5" t="s">
        <v>29</v>
      </c>
      <c r="L22" s="36"/>
    </row>
    <row r="23" s="5" customFormat="1" ht="17" customHeight="1" spans="2:12">
      <c r="B23" s="32" t="s">
        <v>30</v>
      </c>
      <c r="C23" s="33"/>
      <c r="D23" s="33"/>
      <c r="E23" s="33"/>
      <c r="F23" s="32"/>
      <c r="G23" s="32"/>
      <c r="H23" s="33"/>
      <c r="I23" s="32"/>
      <c r="J23" s="5"/>
      <c r="K23" s="5"/>
      <c r="L23" s="37"/>
    </row>
    <row r="24" s="5" customFormat="1" ht="19" customHeight="1" spans="2:12">
      <c r="B24" s="32" t="s">
        <v>31</v>
      </c>
      <c r="C24" s="33"/>
      <c r="D24" s="33"/>
      <c r="E24" s="33"/>
      <c r="F24" s="5"/>
      <c r="G24" s="32"/>
      <c r="H24" s="5"/>
      <c r="I24" s="5"/>
      <c r="J24" s="5"/>
      <c r="K24" s="5"/>
      <c r="L24" s="37"/>
    </row>
    <row r="25" spans="8:11">
      <c r="H25" s="6"/>
      <c r="K25" s="6"/>
    </row>
    <row r="26" spans="8:12">
      <c r="H26" s="6"/>
      <c r="K26" s="6"/>
      <c r="L26" s="38"/>
    </row>
    <row r="27" spans="8:11">
      <c r="H27" s="6"/>
      <c r="I27" s="38"/>
      <c r="K27" s="6"/>
    </row>
    <row r="28" spans="3:11">
      <c r="C28" s="34"/>
      <c r="D28" s="34"/>
      <c r="H28" s="6"/>
      <c r="K28" s="6"/>
    </row>
    <row r="29" spans="8:11">
      <c r="H29" s="6"/>
      <c r="K29" s="6"/>
    </row>
    <row r="30" spans="8:11">
      <c r="H30" s="6"/>
      <c r="K30" s="6"/>
    </row>
    <row r="31" spans="8:11">
      <c r="H31" s="6"/>
      <c r="K31" s="6"/>
    </row>
    <row r="32" spans="8:11">
      <c r="H32" s="6"/>
      <c r="K32" s="6"/>
    </row>
    <row r="33" spans="8:11">
      <c r="H33" s="6"/>
      <c r="K33" s="6"/>
    </row>
    <row r="34" spans="8:11">
      <c r="H34" s="6"/>
      <c r="K34" s="6"/>
    </row>
    <row r="35" spans="8:11">
      <c r="H35" s="6"/>
      <c r="K35" s="6"/>
    </row>
    <row r="36" spans="8:11">
      <c r="H36" s="6"/>
      <c r="K36" s="6"/>
    </row>
    <row r="37" spans="8:11">
      <c r="H37" s="6"/>
      <c r="K37" s="6"/>
    </row>
    <row r="38" spans="8:11">
      <c r="H38" s="6"/>
      <c r="K38" s="6"/>
    </row>
    <row r="39" spans="8:11">
      <c r="H39" s="6"/>
      <c r="K39" s="6"/>
    </row>
    <row r="40" spans="8:11">
      <c r="H40" s="6"/>
      <c r="K40" s="6"/>
    </row>
    <row r="41" spans="8:11">
      <c r="H41" s="6"/>
      <c r="K41" s="6"/>
    </row>
    <row r="42" spans="8:11">
      <c r="H42" s="6"/>
      <c r="K42" s="6"/>
    </row>
    <row r="43" spans="8:11">
      <c r="H43" s="6"/>
      <c r="K43" s="6"/>
    </row>
    <row r="44" spans="8:11">
      <c r="H44" s="6"/>
      <c r="K44" s="6"/>
    </row>
    <row r="45" spans="8:11">
      <c r="H45" s="6"/>
      <c r="K45" s="6"/>
    </row>
    <row r="46" spans="8:11">
      <c r="H46" s="6"/>
      <c r="K46" s="6"/>
    </row>
    <row r="47" spans="8:11">
      <c r="H47" s="6"/>
      <c r="K47" s="6"/>
    </row>
    <row r="48" spans="8:11">
      <c r="H48" s="6"/>
      <c r="K48" s="6"/>
    </row>
    <row r="49" spans="8:11">
      <c r="H49" s="6"/>
      <c r="K49" s="6"/>
    </row>
    <row r="50" spans="8:11">
      <c r="H50" s="6"/>
      <c r="K50" s="6"/>
    </row>
    <row r="51" spans="8:11">
      <c r="H51" s="6"/>
      <c r="K51" s="6"/>
    </row>
    <row r="52" spans="8:11">
      <c r="H52" s="6"/>
      <c r="K52" s="6"/>
    </row>
    <row r="53" spans="8:11">
      <c r="H53" s="6"/>
      <c r="K53" s="6"/>
    </row>
    <row r="54" spans="8:11">
      <c r="H54" s="6"/>
      <c r="K54" s="6"/>
    </row>
    <row r="55" spans="8:11">
      <c r="H55" s="6"/>
      <c r="K55" s="6"/>
    </row>
    <row r="56" spans="8:11">
      <c r="H56" s="6"/>
      <c r="K56" s="6"/>
    </row>
    <row r="57" spans="8:11">
      <c r="H57" s="6"/>
      <c r="K57" s="6"/>
    </row>
    <row r="58" spans="8:11">
      <c r="H58" s="6"/>
      <c r="K58" s="6"/>
    </row>
    <row r="59" spans="8:11">
      <c r="H59" s="6"/>
      <c r="K59" s="6"/>
    </row>
    <row r="60" spans="8:11">
      <c r="H60" s="6"/>
      <c r="K60" s="6"/>
    </row>
    <row r="61" spans="8:11">
      <c r="H61" s="6"/>
      <c r="K61" s="6"/>
    </row>
    <row r="62" spans="8:11">
      <c r="H62" s="6"/>
      <c r="K62" s="6"/>
    </row>
    <row r="63" spans="8:11">
      <c r="H63" s="6"/>
      <c r="K63" s="6"/>
    </row>
    <row r="64" spans="8:11">
      <c r="H64" s="6"/>
      <c r="K64" s="6"/>
    </row>
    <row r="65" spans="8:11">
      <c r="H65" s="6"/>
      <c r="K65" s="6"/>
    </row>
    <row r="66" spans="8:11">
      <c r="H66" s="6"/>
      <c r="K66" s="6"/>
    </row>
    <row r="67" spans="8:11">
      <c r="H67" s="6"/>
      <c r="K67" s="6"/>
    </row>
    <row r="68" spans="8:11">
      <c r="H68" s="6"/>
      <c r="K68" s="6"/>
    </row>
    <row r="69" spans="8:11">
      <c r="H69" s="6"/>
      <c r="K69" s="6"/>
    </row>
    <row r="70" spans="8:11">
      <c r="H70" s="6"/>
      <c r="K70" s="6"/>
    </row>
    <row r="71" spans="8:11">
      <c r="H71" s="6"/>
      <c r="K71" s="6"/>
    </row>
    <row r="72" spans="8:11">
      <c r="H72" s="6"/>
      <c r="K72" s="6"/>
    </row>
    <row r="73" spans="8:11">
      <c r="H73" s="6"/>
      <c r="K73" s="6"/>
    </row>
    <row r="74" spans="8:11">
      <c r="H74" s="6"/>
      <c r="K74" s="6"/>
    </row>
    <row r="75" spans="8:11">
      <c r="H75" s="6"/>
      <c r="K75" s="6"/>
    </row>
    <row r="76" spans="8:11">
      <c r="H76" s="6"/>
      <c r="K76" s="6"/>
    </row>
    <row r="77" spans="8:11">
      <c r="H77" s="6"/>
      <c r="K77" s="6"/>
    </row>
    <row r="78" spans="8:11">
      <c r="H78" s="6"/>
      <c r="K78" s="6"/>
    </row>
    <row r="79" spans="8:11">
      <c r="H79" s="6"/>
      <c r="K79" s="6"/>
    </row>
    <row r="80" spans="8:11">
      <c r="H80" s="6"/>
      <c r="K80" s="6"/>
    </row>
    <row r="81" spans="8:11">
      <c r="H81" s="6"/>
      <c r="K81" s="6"/>
    </row>
    <row r="82" spans="8:11">
      <c r="H82" s="6"/>
      <c r="K82" s="6"/>
    </row>
    <row r="83" spans="8:11">
      <c r="H83" s="6"/>
      <c r="K83" s="6"/>
    </row>
    <row r="84" spans="8:11">
      <c r="H84" s="6"/>
      <c r="K84" s="6"/>
    </row>
    <row r="85" spans="8:11">
      <c r="H85" s="6"/>
      <c r="K85" s="6"/>
    </row>
    <row r="86" spans="8:11">
      <c r="H86" s="6"/>
      <c r="K86" s="6"/>
    </row>
    <row r="87" spans="8:11">
      <c r="H87" s="6"/>
      <c r="K87" s="6"/>
    </row>
    <row r="88" spans="8:11">
      <c r="H88" s="6"/>
      <c r="K88" s="6"/>
    </row>
    <row r="89" spans="8:11">
      <c r="H89" s="6"/>
      <c r="K89" s="6"/>
    </row>
    <row r="90" spans="8:11">
      <c r="H90" s="6"/>
      <c r="K90" s="6"/>
    </row>
    <row r="91" spans="8:11">
      <c r="H91" s="6"/>
      <c r="K91" s="6"/>
    </row>
    <row r="92" spans="8:11">
      <c r="H92" s="6"/>
      <c r="K92" s="6"/>
    </row>
    <row r="93" spans="8:11">
      <c r="H93" s="6"/>
      <c r="K93" s="6"/>
    </row>
    <row r="94" spans="8:11">
      <c r="H94" s="6"/>
      <c r="K94" s="6"/>
    </row>
    <row r="95" spans="11:11">
      <c r="K95" s="6"/>
    </row>
    <row r="96" spans="11:11">
      <c r="K96" s="6"/>
    </row>
    <row r="97" spans="11:11">
      <c r="K97" s="6"/>
    </row>
    <row r="98" spans="11:11">
      <c r="K98" s="6"/>
    </row>
    <row r="99" spans="11:11">
      <c r="K99" s="6"/>
    </row>
    <row r="100" spans="11:11">
      <c r="K100" s="6"/>
    </row>
    <row r="101" spans="11:11">
      <c r="K101" s="6"/>
    </row>
    <row r="102" spans="11:11">
      <c r="K102" s="6"/>
    </row>
    <row r="103" spans="11:11">
      <c r="K103" s="6"/>
    </row>
    <row r="104" spans="11:11">
      <c r="K104" s="6"/>
    </row>
    <row r="105" spans="11:11">
      <c r="K105" s="6"/>
    </row>
    <row r="106" spans="11:11">
      <c r="K106" s="6"/>
    </row>
    <row r="107" spans="11:11">
      <c r="K107" s="6"/>
    </row>
    <row r="108" spans="11:11">
      <c r="K108" s="6"/>
    </row>
    <row r="109" spans="11:11">
      <c r="K109" s="6"/>
    </row>
    <row r="110" spans="11:11">
      <c r="K110" s="6"/>
    </row>
    <row r="111" spans="11:11">
      <c r="K111" s="6"/>
    </row>
    <row r="112" spans="11:11">
      <c r="K112" s="6"/>
    </row>
    <row r="113" spans="11:11">
      <c r="K113" s="6"/>
    </row>
    <row r="114" spans="11:11">
      <c r="K114" s="6"/>
    </row>
    <row r="115" spans="11:11">
      <c r="K115" s="6"/>
    </row>
    <row r="116" spans="11:11">
      <c r="K116" s="6"/>
    </row>
    <row r="117" spans="11:11">
      <c r="K117" s="6"/>
    </row>
    <row r="118" spans="11:11">
      <c r="K118" s="6"/>
    </row>
    <row r="119" spans="11:11">
      <c r="K119" s="6"/>
    </row>
    <row r="120" spans="11:11">
      <c r="K120" s="6"/>
    </row>
    <row r="121" spans="11:11">
      <c r="K121" s="6"/>
    </row>
    <row r="122" spans="11:11">
      <c r="K122" s="6"/>
    </row>
    <row r="123" spans="11:11">
      <c r="K123" s="6"/>
    </row>
    <row r="124" spans="11:11">
      <c r="K124" s="6"/>
    </row>
    <row r="125" spans="11:11">
      <c r="K125" s="6"/>
    </row>
    <row r="126" spans="11:11">
      <c r="K126" s="6"/>
    </row>
    <row r="127" spans="11:11">
      <c r="K127" s="6"/>
    </row>
    <row r="128" spans="11:11">
      <c r="K128" s="6"/>
    </row>
    <row r="129" spans="11:11">
      <c r="K129" s="6"/>
    </row>
    <row r="130" spans="11:11">
      <c r="K130" s="6"/>
    </row>
    <row r="131" spans="11:11">
      <c r="K131" s="6"/>
    </row>
    <row r="132" spans="11:11">
      <c r="K132" s="6"/>
    </row>
    <row r="133" spans="11:11">
      <c r="K133" s="6"/>
    </row>
    <row r="134" spans="11:11">
      <c r="K134" s="6"/>
    </row>
    <row r="135" spans="11:11">
      <c r="K135" s="6"/>
    </row>
    <row r="136" spans="11:11">
      <c r="K136" s="6"/>
    </row>
    <row r="137" spans="11:11">
      <c r="K137" s="6"/>
    </row>
  </sheetData>
  <mergeCells count="14">
    <mergeCell ref="A1:L1"/>
    <mergeCell ref="A21:B21"/>
    <mergeCell ref="A2:A5"/>
    <mergeCell ref="B2:B5"/>
    <mergeCell ref="C2:C5"/>
    <mergeCell ref="D2:D5"/>
    <mergeCell ref="E2:E5"/>
    <mergeCell ref="F2:F5"/>
    <mergeCell ref="G2:G5"/>
    <mergeCell ref="H2:H5"/>
    <mergeCell ref="I2:I5"/>
    <mergeCell ref="J2:J5"/>
    <mergeCell ref="K2:K5"/>
    <mergeCell ref="L2:L5"/>
  </mergeCells>
  <printOptions horizontalCentered="1" verticalCentered="1"/>
  <pageMargins left="0" right="0.078740157480315" top="0.354166666666667" bottom="0.590277777777778" header="0.0784722222222222" footer="0.31496062992126"/>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23" sqref="C23"/>
    </sheetView>
  </sheetViews>
  <sheetFormatPr defaultColWidth="9" defaultRowHeight="14.4"/>
  <sheetData/>
  <pageMargins left="0.699305555555556" right="0.69930555555555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Lin๑</cp:lastModifiedBy>
  <dcterms:created xsi:type="dcterms:W3CDTF">2019-12-24T14:32:00Z</dcterms:created>
  <cp:lastPrinted>2024-04-10T01:11:00Z</cp:lastPrinted>
  <dcterms:modified xsi:type="dcterms:W3CDTF">2024-11-06T07:30:52Z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3F3EBC5250664F56A75431CABAFF26E4_13</vt:lpwstr>
  </property>
</Properties>
</file>